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1050" yWindow="1740" windowWidth="14310" windowHeight="8775" activeTab="0"/>
  </bookViews>
  <sheets>
    <sheet name="Eingabe" sheetId="1" r:id="rId1"/>
    <sheet name="Grafik" sheetId="2" r:id="rId2"/>
    <sheet name="Werkstoffwerte" sheetId="3" r:id="rId3"/>
  </sheets>
  <definedNames>
    <definedName name="ALPHA">'Eingabe'!$C$16</definedName>
    <definedName name="E">'Eingabe'!$C$15</definedName>
    <definedName name="LGES">'Eingabe'!$C$101</definedName>
    <definedName name="TETA">'Eingabe'!$C$14</definedName>
  </definedNames>
  <calcPr fullCalcOnLoad="1"/>
</workbook>
</file>

<file path=xl/sharedStrings.xml><?xml version="1.0" encoding="utf-8"?>
<sst xmlns="http://schemas.openxmlformats.org/spreadsheetml/2006/main" count="77" uniqueCount="58">
  <si>
    <t>Auftrags Nummer: ........................................................</t>
  </si>
  <si>
    <t>Datum:</t>
  </si>
  <si>
    <t>Arbeitsblatt Nr.</t>
  </si>
  <si>
    <t>Bearbeiter: ......................................................................</t>
  </si>
  <si>
    <t>QWL-02c</t>
  </si>
  <si>
    <t>Bemerkungen:</t>
  </si>
  <si>
    <t>Wellenberechnung</t>
  </si>
  <si>
    <t>Ausdehnung unter Temperatureinfluß</t>
  </si>
  <si>
    <t>Axialkraft bei starrer Begrenzung</t>
  </si>
  <si>
    <t xml:space="preserve"> </t>
  </si>
  <si>
    <t>Eingabe</t>
  </si>
  <si>
    <t>Temperaturdifferenz Welle / Gehäuse</t>
  </si>
  <si>
    <t>K</t>
  </si>
  <si>
    <t>Elastizitätsmodul der Welle</t>
  </si>
  <si>
    <t>N/mm²</t>
  </si>
  <si>
    <t>Ausdehnungskoeffizient der Welle</t>
  </si>
  <si>
    <t>1/K</t>
  </si>
  <si>
    <t>Teilabschnitt:</t>
  </si>
  <si>
    <t>1</t>
  </si>
  <si>
    <t>2</t>
  </si>
  <si>
    <t>3</t>
  </si>
  <si>
    <t>4</t>
  </si>
  <si>
    <t>5</t>
  </si>
  <si>
    <t>6</t>
  </si>
  <si>
    <t>Teillänge          (mm)                                l =</t>
  </si>
  <si>
    <t>Durchmesser   (mm)                                d =</t>
  </si>
  <si>
    <t>Ausgabe</t>
  </si>
  <si>
    <r>
      <t>Gesamtlänge zwischen der Begrenzung      l</t>
    </r>
    <r>
      <rPr>
        <vertAlign val="subscript"/>
        <sz val="12"/>
        <color indexed="8"/>
        <rFont val="Arial"/>
        <family val="2"/>
      </rPr>
      <t xml:space="preserve"> </t>
    </r>
    <r>
      <rPr>
        <vertAlign val="subscript"/>
        <sz val="14"/>
        <color indexed="8"/>
        <rFont val="Arial"/>
        <family val="2"/>
      </rPr>
      <t>ges</t>
    </r>
  </si>
  <si>
    <t>mm</t>
  </si>
  <si>
    <r>
      <t xml:space="preserve">die Ausdehnung der Welle beträgt              </t>
    </r>
    <r>
      <rPr>
        <sz val="8"/>
        <color indexed="8"/>
        <rFont val="Arial"/>
        <family val="0"/>
      </rPr>
      <t xml:space="preserve"> </t>
    </r>
    <r>
      <rPr>
        <sz val="8"/>
        <color indexed="8"/>
        <rFont val="Symbol"/>
        <family val="1"/>
      </rPr>
      <t>D</t>
    </r>
    <r>
      <rPr>
        <sz val="10"/>
        <color indexed="8"/>
        <rFont val="Symbol"/>
        <family val="1"/>
      </rPr>
      <t xml:space="preserve"> </t>
    </r>
    <r>
      <rPr>
        <sz val="10"/>
        <color indexed="8"/>
        <rFont val="Arial"/>
        <family val="2"/>
      </rPr>
      <t>l</t>
    </r>
  </si>
  <si>
    <t>theoretische Kraft bei starrer Begrenzung     F</t>
  </si>
  <si>
    <t>N</t>
  </si>
  <si>
    <t>Hilfsgrößen</t>
  </si>
  <si>
    <t>Länge     (mm)   l</t>
  </si>
  <si>
    <t>Durchmesser   (mm)   d</t>
  </si>
  <si>
    <t>Verhältnis l/d^2</t>
  </si>
  <si>
    <t>Wellenlänge zwischen der Begrenzung</t>
  </si>
  <si>
    <t>~</t>
  </si>
  <si>
    <t xml:space="preserve">  Dieter Muhs</t>
  </si>
  <si>
    <t xml:space="preserve">  Holunderweg 16</t>
  </si>
  <si>
    <t xml:space="preserve">  38112 Braunschweig</t>
  </si>
  <si>
    <t>Programmaufruf mit &lt;Home&gt; bzw. &lt;Pos1&gt;</t>
  </si>
  <si>
    <t>Eingabe der Daten im Dialog-Verfahren</t>
  </si>
  <si>
    <t>Elatizitätsmoduln E in N/mm²,</t>
  </si>
  <si>
    <r>
      <t xml:space="preserve">Längenausdehnungskoeffizienten </t>
    </r>
    <r>
      <rPr>
        <b/>
        <sz val="13.5"/>
        <color indexed="8"/>
        <rFont val="Symbol"/>
        <family val="1"/>
      </rPr>
      <t>a</t>
    </r>
    <r>
      <rPr>
        <b/>
        <sz val="10"/>
        <color indexed="8"/>
        <rFont val="Arial"/>
        <family val="0"/>
      </rPr>
      <t xml:space="preserve"> in 1/K</t>
    </r>
  </si>
  <si>
    <t>Werkstoff</t>
  </si>
  <si>
    <t>E-Modul</t>
  </si>
  <si>
    <t>a</t>
  </si>
  <si>
    <t>St</t>
  </si>
  <si>
    <r>
      <t>11*10</t>
    </r>
    <r>
      <rPr>
        <vertAlign val="superscript"/>
        <sz val="14"/>
        <color indexed="8"/>
        <rFont val="Arial"/>
        <family val="2"/>
      </rPr>
      <t>-6</t>
    </r>
  </si>
  <si>
    <t>GS</t>
  </si>
  <si>
    <t>Cu-Leg.</t>
  </si>
  <si>
    <t>90000...120000</t>
  </si>
  <si>
    <r>
      <t>(16...18)*10</t>
    </r>
    <r>
      <rPr>
        <vertAlign val="superscript"/>
        <sz val="14"/>
        <color indexed="8"/>
        <rFont val="Arial"/>
        <family val="2"/>
      </rPr>
      <t>-6</t>
    </r>
  </si>
  <si>
    <t>Al-Leg.</t>
  </si>
  <si>
    <r>
      <t>23*10</t>
    </r>
    <r>
      <rPr>
        <vertAlign val="superscript"/>
        <sz val="14"/>
        <color indexed="8"/>
        <rFont val="Arial"/>
        <family val="2"/>
      </rPr>
      <t>-6</t>
    </r>
  </si>
  <si>
    <t>Christian</t>
  </si>
  <si>
    <t>Mendera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</si>
</sst>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  <numFmt numFmtId="175" formatCode="m/d"/>
    <numFmt numFmtId="176" formatCode="#,##0.000"/>
    <numFmt numFmtId="177" formatCode="0.000"/>
    <numFmt numFmtId="178" formatCode="#,##0.0000"/>
  </numFmts>
  <fonts count="23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Geometr231 BT"/>
      <family val="0"/>
    </font>
    <font>
      <sz val="8"/>
      <color indexed="8"/>
      <name val="Arial"/>
      <family val="0"/>
    </font>
    <font>
      <b/>
      <sz val="10"/>
      <color indexed="8"/>
      <name val="Geometr231 BT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bscript"/>
      <sz val="12"/>
      <color indexed="8"/>
      <name val="Arial"/>
      <family val="2"/>
    </font>
    <font>
      <b/>
      <sz val="10"/>
      <name val="Arial"/>
      <family val="0"/>
    </font>
    <font>
      <vertAlign val="superscript"/>
      <sz val="14"/>
      <color indexed="8"/>
      <name val="Arial"/>
      <family val="2"/>
    </font>
    <font>
      <b/>
      <sz val="13.5"/>
      <color indexed="8"/>
      <name val="Symbol"/>
      <family val="1"/>
    </font>
    <font>
      <vertAlign val="subscript"/>
      <sz val="14"/>
      <color indexed="8"/>
      <name val="Arial"/>
      <family val="2"/>
    </font>
    <font>
      <sz val="8"/>
      <color indexed="8"/>
      <name val="Symbol"/>
      <family val="1"/>
    </font>
    <font>
      <sz val="10"/>
      <color indexed="8"/>
      <name val="Symbol"/>
      <family val="1"/>
    </font>
    <font>
      <sz val="10"/>
      <color indexed="9"/>
      <name val="Arial"/>
      <family val="2"/>
    </font>
    <font>
      <sz val="10"/>
      <color indexed="26"/>
      <name val="Arial"/>
      <family val="2"/>
    </font>
    <font>
      <sz val="10"/>
      <color indexed="4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69" fontId="6" fillId="3" borderId="11" xfId="0" applyNumberFormat="1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>
      <alignment horizontal="centerContinuous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9" xfId="0" applyFont="1" applyFill="1" applyBorder="1" applyAlignment="1" applyProtection="1">
      <alignment horizontal="centerContinuous"/>
      <protection locked="0"/>
    </xf>
    <xf numFmtId="0" fontId="4" fillId="4" borderId="17" xfId="0" applyFont="1" applyFill="1" applyBorder="1" applyAlignment="1" applyProtection="1">
      <alignment horizontal="centerContinuous"/>
      <protection locked="0"/>
    </xf>
    <xf numFmtId="0" fontId="4" fillId="4" borderId="18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Alignment="1" applyProtection="1">
      <alignment horizontal="centerContinuous"/>
      <protection locked="0"/>
    </xf>
    <xf numFmtId="0" fontId="4" fillId="4" borderId="20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5" fillId="6" borderId="2" xfId="0" applyFont="1" applyFill="1" applyBorder="1" applyAlignment="1">
      <alignment horizontal="centerContinuous"/>
    </xf>
    <xf numFmtId="0" fontId="5" fillId="6" borderId="12" xfId="0" applyFont="1" applyFill="1" applyBorder="1" applyAlignment="1">
      <alignment horizontal="centerContinuous"/>
    </xf>
    <xf numFmtId="0" fontId="5" fillId="6" borderId="10" xfId="0" applyFont="1" applyFill="1" applyBorder="1" applyAlignment="1">
      <alignment horizontal="centerContinuous"/>
    </xf>
    <xf numFmtId="0" fontId="4" fillId="6" borderId="4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4" fillId="6" borderId="7" xfId="0" applyFont="1" applyFill="1" applyBorder="1" applyAlignment="1">
      <alignment horizontal="left"/>
    </xf>
    <xf numFmtId="176" fontId="5" fillId="6" borderId="21" xfId="0" applyNumberFormat="1" applyFont="1" applyFill="1" applyBorder="1" applyAlignment="1">
      <alignment/>
    </xf>
    <xf numFmtId="0" fontId="4" fillId="6" borderId="4" xfId="0" applyFont="1" applyFill="1" applyBorder="1" applyAlignment="1">
      <alignment horizontal="left"/>
    </xf>
    <xf numFmtId="0" fontId="5" fillId="6" borderId="19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6" fillId="7" borderId="7" xfId="0" applyFont="1" applyFill="1" applyBorder="1" applyAlignment="1">
      <alignment horizontal="center"/>
    </xf>
    <xf numFmtId="0" fontId="5" fillId="7" borderId="4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12" fillId="4" borderId="22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2" fillId="4" borderId="21" xfId="0" applyFont="1" applyFill="1" applyBorder="1" applyAlignment="1" applyProtection="1">
      <alignment horizontal="right"/>
      <protection locked="0"/>
    </xf>
    <xf numFmtId="0" fontId="4" fillId="4" borderId="7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 applyProtection="1">
      <alignment/>
      <protection locked="0"/>
    </xf>
    <xf numFmtId="11" fontId="5" fillId="4" borderId="0" xfId="0" applyNumberFormat="1" applyFont="1" applyFill="1" applyBorder="1" applyAlignment="1">
      <alignment/>
    </xf>
    <xf numFmtId="176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77" fontId="5" fillId="4" borderId="0" xfId="0" applyNumberFormat="1" applyFont="1" applyFill="1" applyBorder="1" applyAlignment="1">
      <alignment/>
    </xf>
    <xf numFmtId="178" fontId="5" fillId="4" borderId="0" xfId="0" applyNumberFormat="1" applyFont="1" applyFill="1" applyBorder="1" applyAlignment="1">
      <alignment/>
    </xf>
    <xf numFmtId="0" fontId="7" fillId="7" borderId="7" xfId="0" applyFont="1" applyFill="1" applyBorder="1" applyAlignment="1">
      <alignment horizontal="center"/>
    </xf>
    <xf numFmtId="0" fontId="4" fillId="2" borderId="21" xfId="0" applyFont="1" applyFill="1" applyBorder="1" applyAlignment="1" applyProtection="1">
      <alignment horizontal="centerContinuous"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19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12" fillId="4" borderId="21" xfId="0" applyFont="1" applyFill="1" applyBorder="1" applyAlignment="1" applyProtection="1">
      <alignment/>
      <protection locked="0"/>
    </xf>
    <xf numFmtId="0" fontId="12" fillId="4" borderId="19" xfId="0" applyFont="1" applyFill="1" applyBorder="1" applyAlignment="1" applyProtection="1">
      <alignment/>
      <protection locked="0"/>
    </xf>
    <xf numFmtId="0" fontId="5" fillId="4" borderId="2" xfId="0" applyFont="1" applyFill="1" applyBorder="1" applyAlignment="1">
      <alignment horizontal="centerContinuous"/>
    </xf>
    <xf numFmtId="0" fontId="5" fillId="4" borderId="12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centerContinuous"/>
    </xf>
    <xf numFmtId="0" fontId="4" fillId="4" borderId="1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0" fontId="10" fillId="4" borderId="22" xfId="0" applyFont="1" applyFill="1" applyBorder="1" applyAlignment="1">
      <alignment horizontal="center"/>
    </xf>
    <xf numFmtId="0" fontId="4" fillId="4" borderId="27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2" xfId="0" applyFont="1" applyFill="1" applyBorder="1" applyAlignment="1" applyProtection="1">
      <alignment/>
      <protection locked="0"/>
    </xf>
    <xf numFmtId="0" fontId="10" fillId="4" borderId="28" xfId="0" applyFont="1" applyFill="1" applyBorder="1" applyAlignment="1">
      <alignment horizontal="center"/>
    </xf>
    <xf numFmtId="0" fontId="4" fillId="4" borderId="21" xfId="0" applyFont="1" applyFill="1" applyBorder="1" applyAlignment="1" applyProtection="1">
      <alignment/>
      <protection locked="0"/>
    </xf>
    <xf numFmtId="0" fontId="4" fillId="4" borderId="28" xfId="0" applyFont="1" applyFill="1" applyBorder="1" applyAlignment="1" applyProtection="1">
      <alignment/>
      <protection locked="0"/>
    </xf>
    <xf numFmtId="0" fontId="10" fillId="4" borderId="23" xfId="0" applyFont="1" applyFill="1" applyBorder="1" applyAlignment="1">
      <alignment horizontal="center"/>
    </xf>
    <xf numFmtId="0" fontId="4" fillId="4" borderId="8" xfId="0" applyFont="1" applyFill="1" applyBorder="1" applyAlignment="1" applyProtection="1">
      <alignment/>
      <protection locked="0"/>
    </xf>
    <xf numFmtId="0" fontId="4" fillId="4" borderId="23" xfId="0" applyFont="1" applyFill="1" applyBorder="1" applyAlignment="1" applyProtection="1">
      <alignment/>
      <protection locked="0"/>
    </xf>
    <xf numFmtId="0" fontId="4" fillId="4" borderId="26" xfId="0" applyFont="1" applyFill="1" applyBorder="1" applyAlignment="1">
      <alignment horizontal="right"/>
    </xf>
    <xf numFmtId="0" fontId="4" fillId="4" borderId="19" xfId="0" applyFont="1" applyFill="1" applyBorder="1" applyAlignment="1">
      <alignment/>
    </xf>
    <xf numFmtId="0" fontId="20" fillId="5" borderId="0" xfId="0" applyFont="1" applyFill="1" applyAlignment="1">
      <alignment/>
    </xf>
    <xf numFmtId="0" fontId="6" fillId="3" borderId="12" xfId="0" applyFont="1" applyFill="1" applyBorder="1" applyAlignment="1">
      <alignment/>
    </xf>
    <xf numFmtId="0" fontId="21" fillId="2" borderId="0" xfId="0" applyFont="1" applyFill="1" applyBorder="1" applyAlignment="1" applyProtection="1">
      <alignment horizontal="centerContinuous"/>
      <protection locked="0"/>
    </xf>
    <xf numFmtId="0" fontId="22" fillId="3" borderId="10" xfId="0" applyFont="1" applyFill="1" applyBorder="1" applyAlignment="1">
      <alignment/>
    </xf>
    <xf numFmtId="0" fontId="21" fillId="2" borderId="0" xfId="0" applyFont="1" applyFill="1" applyAlignment="1">
      <alignment/>
    </xf>
    <xf numFmtId="0" fontId="6" fillId="4" borderId="9" xfId="0" applyFont="1" applyFill="1" applyBorder="1" applyAlignment="1">
      <alignment horizontal="left"/>
    </xf>
    <xf numFmtId="0" fontId="6" fillId="4" borderId="9" xfId="0" applyFont="1" applyFill="1" applyBorder="1" applyAlignment="1">
      <alignment/>
    </xf>
    <xf numFmtId="0" fontId="6" fillId="4" borderId="6" xfId="0" applyFont="1" applyFill="1" applyBorder="1" applyAlignment="1">
      <alignment/>
    </xf>
  </cellXfs>
  <cellStyles count="11">
    <cellStyle name="Normal" xfId="0"/>
    <cellStyle name="Datum" xfId="15"/>
    <cellStyle name="Comma" xfId="16"/>
    <cellStyle name="Fest" xfId="17"/>
    <cellStyle name="Gesamt" xfId="18"/>
    <cellStyle name="Komma0" xfId="19"/>
    <cellStyle name="Percent" xfId="20"/>
    <cellStyle name="Currency" xfId="21"/>
    <cellStyle name="Währung0" xfId="22"/>
    <cellStyle name="Zeile 1" xfId="23"/>
    <cellStyle name="Zeile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85725</xdr:rowOff>
    </xdr:from>
    <xdr:to>
      <xdr:col>5</xdr:col>
      <xdr:colOff>542925</xdr:colOff>
      <xdr:row>14</xdr:row>
      <xdr:rowOff>133350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47650"/>
          <a:ext cx="36195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18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10.28125" style="0" customWidth="1"/>
    <col min="2" max="2" width="40.8515625" style="0" customWidth="1"/>
    <col min="3" max="3" width="10.00390625" style="0" customWidth="1"/>
    <col min="4" max="4" width="11.00390625" style="0" customWidth="1"/>
    <col min="5" max="5" width="10.7109375" style="0" customWidth="1"/>
    <col min="6" max="9" width="7.7109375" style="0" customWidth="1"/>
    <col min="10" max="237" width="10.28125" style="0" customWidth="1"/>
    <col min="238" max="238" width="3.7109375" style="0" customWidth="1"/>
    <col min="239" max="246" width="10.28125" style="0" customWidth="1"/>
    <col min="247" max="247" width="3.7109375" style="0" customWidth="1"/>
    <col min="248" max="16384" width="10.28125" style="0" customWidth="1"/>
  </cols>
  <sheetData>
    <row r="1" spans="1:9" ht="13.5" thickBot="1">
      <c r="A1" s="65"/>
      <c r="B1" s="65"/>
      <c r="C1" s="65"/>
      <c r="D1" s="65"/>
      <c r="E1" s="65"/>
      <c r="F1" s="65"/>
      <c r="G1" s="65"/>
      <c r="H1" s="65"/>
      <c r="I1" s="65"/>
    </row>
    <row r="2" spans="1:9" ht="12.75">
      <c r="A2" s="65"/>
      <c r="B2" s="34" t="s">
        <v>0</v>
      </c>
      <c r="C2" s="30" t="s">
        <v>56</v>
      </c>
      <c r="D2" s="31"/>
      <c r="E2" s="36" t="s">
        <v>1</v>
      </c>
      <c r="F2" s="110" t="s">
        <v>2</v>
      </c>
      <c r="G2" s="112"/>
      <c r="H2" s="65"/>
      <c r="I2" s="65"/>
    </row>
    <row r="3" spans="1:9" ht="13.5" thickBot="1">
      <c r="A3" s="65"/>
      <c r="B3" s="35" t="s">
        <v>3</v>
      </c>
      <c r="C3" s="32" t="s">
        <v>57</v>
      </c>
      <c r="D3" s="33"/>
      <c r="E3" s="13">
        <f ca="1">TODAY()</f>
        <v>37259</v>
      </c>
      <c r="F3" s="14" t="s">
        <v>4</v>
      </c>
      <c r="G3" s="15"/>
      <c r="H3" s="65"/>
      <c r="I3" s="65"/>
    </row>
    <row r="4" spans="1:9" ht="13.5" thickBot="1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65"/>
      <c r="B5" s="51"/>
      <c r="C5" s="54" t="s">
        <v>5</v>
      </c>
      <c r="D5" s="55"/>
      <c r="E5" s="55"/>
      <c r="F5" s="55"/>
      <c r="G5" s="27"/>
      <c r="H5" s="65"/>
      <c r="I5" s="65"/>
    </row>
    <row r="6" spans="1:9" ht="15.75">
      <c r="A6" s="65"/>
      <c r="B6" s="79" t="s">
        <v>6</v>
      </c>
      <c r="C6" s="80"/>
      <c r="D6" s="111"/>
      <c r="E6" s="113"/>
      <c r="F6" s="28"/>
      <c r="G6" s="81"/>
      <c r="H6" s="65"/>
      <c r="I6" s="65"/>
    </row>
    <row r="7" spans="1:9" ht="12.75">
      <c r="A7" s="65"/>
      <c r="B7" s="52" t="s">
        <v>7</v>
      </c>
      <c r="C7" s="80"/>
      <c r="D7" s="28"/>
      <c r="E7" s="28"/>
      <c r="F7" s="28"/>
      <c r="G7" s="29"/>
      <c r="H7" s="65"/>
      <c r="I7" s="65"/>
    </row>
    <row r="8" spans="1:9" ht="12.75">
      <c r="A8" s="65"/>
      <c r="B8" s="52" t="s">
        <v>8</v>
      </c>
      <c r="C8" s="80"/>
      <c r="D8" s="28"/>
      <c r="E8" s="28"/>
      <c r="F8" s="28"/>
      <c r="G8" s="29"/>
      <c r="H8" s="65"/>
      <c r="I8" s="65"/>
    </row>
    <row r="9" spans="1:9" ht="12.75">
      <c r="A9" s="65"/>
      <c r="B9" s="52" t="s">
        <v>9</v>
      </c>
      <c r="C9" s="80"/>
      <c r="D9" s="28"/>
      <c r="E9" s="28"/>
      <c r="F9" s="28"/>
      <c r="G9" s="29"/>
      <c r="H9" s="65"/>
      <c r="I9" s="65"/>
    </row>
    <row r="10" spans="1:9" ht="13.5" thickBot="1">
      <c r="A10" s="65"/>
      <c r="B10" s="53"/>
      <c r="C10" s="82"/>
      <c r="D10" s="83"/>
      <c r="E10" s="83"/>
      <c r="F10" s="83"/>
      <c r="G10" s="84"/>
      <c r="H10" s="65"/>
      <c r="I10" s="65"/>
    </row>
    <row r="11" spans="1:9" ht="13.5" thickBot="1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20.25" customHeight="1">
      <c r="A12" s="65"/>
      <c r="B12" s="17" t="s">
        <v>10</v>
      </c>
      <c r="C12" s="18"/>
      <c r="D12" s="19"/>
      <c r="E12" s="65"/>
      <c r="F12" s="65"/>
      <c r="G12" s="65"/>
      <c r="H12" s="65"/>
      <c r="I12" s="65"/>
    </row>
    <row r="13" spans="1:9" ht="13.5" thickBot="1">
      <c r="A13" s="65"/>
      <c r="B13" s="20" t="s">
        <v>9</v>
      </c>
      <c r="C13" s="21"/>
      <c r="D13" s="22"/>
      <c r="E13" s="65"/>
      <c r="F13" s="65"/>
      <c r="G13" s="65"/>
      <c r="H13" s="65"/>
      <c r="I13" s="65"/>
    </row>
    <row r="14" spans="1:9" ht="12.75">
      <c r="A14" s="65"/>
      <c r="B14" s="63" t="s">
        <v>11</v>
      </c>
      <c r="C14" s="62">
        <v>25</v>
      </c>
      <c r="D14" s="114" t="s">
        <v>12</v>
      </c>
      <c r="E14" s="65"/>
      <c r="F14" s="65"/>
      <c r="G14" s="65"/>
      <c r="H14" s="65"/>
      <c r="I14" s="65"/>
    </row>
    <row r="15" spans="1:9" ht="12.75">
      <c r="A15" s="65"/>
      <c r="B15" s="63" t="s">
        <v>13</v>
      </c>
      <c r="C15" s="85">
        <v>210000</v>
      </c>
      <c r="D15" s="115" t="s">
        <v>14</v>
      </c>
      <c r="E15" s="65"/>
      <c r="F15" s="65"/>
      <c r="G15" s="65"/>
      <c r="H15" s="65"/>
      <c r="I15" s="65"/>
    </row>
    <row r="16" spans="1:9" ht="13.5" thickBot="1">
      <c r="A16" s="65"/>
      <c r="B16" s="64" t="s">
        <v>15</v>
      </c>
      <c r="C16" s="86">
        <v>1.1E-05</v>
      </c>
      <c r="D16" s="116" t="s">
        <v>16</v>
      </c>
      <c r="E16" s="65"/>
      <c r="F16" s="65"/>
      <c r="G16" s="65"/>
      <c r="H16" s="65"/>
      <c r="I16" s="65"/>
    </row>
    <row r="17" spans="1:9" ht="15.75">
      <c r="A17" s="65"/>
      <c r="B17" s="23" t="s">
        <v>17</v>
      </c>
      <c r="C17" s="24" t="s">
        <v>18</v>
      </c>
      <c r="D17" s="25" t="s">
        <v>19</v>
      </c>
      <c r="E17" s="24" t="s">
        <v>20</v>
      </c>
      <c r="F17" s="25" t="s">
        <v>21</v>
      </c>
      <c r="G17" s="24" t="s">
        <v>22</v>
      </c>
      <c r="H17" s="26" t="s">
        <v>23</v>
      </c>
      <c r="I17" s="65"/>
    </row>
    <row r="18" spans="1:9" ht="12.75">
      <c r="A18" s="65"/>
      <c r="B18" s="63" t="s">
        <v>24</v>
      </c>
      <c r="C18" s="56">
        <v>140</v>
      </c>
      <c r="D18" s="57">
        <v>170</v>
      </c>
      <c r="E18" s="56">
        <v>100</v>
      </c>
      <c r="F18" s="57">
        <v>0</v>
      </c>
      <c r="G18" s="56">
        <v>0</v>
      </c>
      <c r="H18" s="58">
        <v>0</v>
      </c>
      <c r="I18" s="65"/>
    </row>
    <row r="19" spans="1:9" ht="13.5" thickBot="1">
      <c r="A19" s="65"/>
      <c r="B19" s="64" t="s">
        <v>25</v>
      </c>
      <c r="C19" s="59">
        <v>100</v>
      </c>
      <c r="D19" s="60">
        <v>120</v>
      </c>
      <c r="E19" s="59">
        <v>80</v>
      </c>
      <c r="F19" s="60">
        <v>0</v>
      </c>
      <c r="G19" s="59">
        <v>0</v>
      </c>
      <c r="H19" s="61">
        <v>0</v>
      </c>
      <c r="I19" s="65"/>
    </row>
    <row r="20" spans="1:9" ht="13.5" thickBot="1">
      <c r="A20" s="65"/>
      <c r="B20" s="65"/>
      <c r="C20" s="65"/>
      <c r="D20" s="66"/>
      <c r="E20" s="65"/>
      <c r="F20" s="65"/>
      <c r="G20" s="65"/>
      <c r="H20" s="65"/>
      <c r="I20" s="65"/>
    </row>
    <row r="21" spans="1:9" ht="18" customHeight="1">
      <c r="A21" s="65"/>
      <c r="B21" s="38" t="s">
        <v>26</v>
      </c>
      <c r="C21" s="39"/>
      <c r="D21" s="40"/>
      <c r="E21" s="65"/>
      <c r="F21" s="65"/>
      <c r="G21" s="65"/>
      <c r="H21" s="65"/>
      <c r="I21" s="65"/>
    </row>
    <row r="22" spans="1:9" ht="13.5" thickBot="1">
      <c r="A22" s="65"/>
      <c r="B22" s="41"/>
      <c r="C22" s="42"/>
      <c r="D22" s="43"/>
      <c r="E22" s="65"/>
      <c r="F22" s="65"/>
      <c r="G22" s="65"/>
      <c r="H22" s="65"/>
      <c r="I22" s="65"/>
    </row>
    <row r="23" spans="1:9" ht="21">
      <c r="A23" s="65"/>
      <c r="B23" s="44" t="s">
        <v>27</v>
      </c>
      <c r="C23" s="45">
        <f>C101</f>
        <v>410</v>
      </c>
      <c r="D23" s="46" t="s">
        <v>28</v>
      </c>
      <c r="E23" s="65"/>
      <c r="F23" s="65"/>
      <c r="G23" s="65"/>
      <c r="H23" s="65"/>
      <c r="I23" s="65"/>
    </row>
    <row r="24" spans="1:9" ht="12.75">
      <c r="A24" s="65"/>
      <c r="B24" s="47" t="s">
        <v>29</v>
      </c>
      <c r="C24" s="48">
        <f>C101*C16*C14</f>
        <v>0.11275</v>
      </c>
      <c r="D24" s="46" t="s">
        <v>28</v>
      </c>
      <c r="E24" s="65"/>
      <c r="F24" s="65"/>
      <c r="G24" s="65"/>
      <c r="H24" s="65"/>
      <c r="I24" s="65"/>
    </row>
    <row r="25" spans="1:9" ht="13.5" thickBot="1">
      <c r="A25" s="65"/>
      <c r="B25" s="49" t="s">
        <v>30</v>
      </c>
      <c r="C25" s="50">
        <f>ROUND(PI()/4*C15*C101*C16*C14/SUM(C100:H100),0)</f>
        <v>448854</v>
      </c>
      <c r="D25" s="43" t="s">
        <v>31</v>
      </c>
      <c r="E25" s="65"/>
      <c r="F25" s="65"/>
      <c r="G25" s="65"/>
      <c r="H25" s="65"/>
      <c r="I25" s="65"/>
    </row>
    <row r="26" spans="1:9" ht="12.75">
      <c r="A26" s="65"/>
      <c r="B26" s="65"/>
      <c r="C26" s="66"/>
      <c r="D26" s="66"/>
      <c r="E26" s="65"/>
      <c r="F26" s="65"/>
      <c r="G26" s="65"/>
      <c r="H26" s="65"/>
      <c r="I26" s="65"/>
    </row>
    <row r="27" spans="1:9" ht="12.75">
      <c r="A27" s="65"/>
      <c r="B27" s="65"/>
      <c r="C27" s="66"/>
      <c r="D27" s="66"/>
      <c r="E27" s="65"/>
      <c r="F27" s="65"/>
      <c r="G27" s="65"/>
      <c r="H27" s="65"/>
      <c r="I27" s="65"/>
    </row>
    <row r="28" spans="1:9" ht="12.75">
      <c r="A28" s="65"/>
      <c r="B28" s="65"/>
      <c r="C28" s="66"/>
      <c r="D28" s="66"/>
      <c r="E28" s="65"/>
      <c r="F28" s="65"/>
      <c r="G28" s="65"/>
      <c r="H28" s="65"/>
      <c r="I28" s="65"/>
    </row>
    <row r="29" spans="1:9" ht="12.75">
      <c r="A29" s="65"/>
      <c r="B29" s="65"/>
      <c r="C29" s="66"/>
      <c r="D29" s="66"/>
      <c r="E29" s="65"/>
      <c r="F29" s="65"/>
      <c r="G29" s="65"/>
      <c r="H29" s="65"/>
      <c r="I29" s="65"/>
    </row>
    <row r="30" spans="1:9" ht="12.75">
      <c r="A30" s="65"/>
      <c r="B30" s="65"/>
      <c r="C30" s="66"/>
      <c r="D30" s="66"/>
      <c r="E30" s="65"/>
      <c r="F30" s="65"/>
      <c r="G30" s="65"/>
      <c r="H30" s="65"/>
      <c r="I30" s="65"/>
    </row>
    <row r="31" spans="1:9" ht="12.75">
      <c r="A31" s="65"/>
      <c r="B31" s="65"/>
      <c r="C31" s="66"/>
      <c r="D31" s="66"/>
      <c r="E31" s="65"/>
      <c r="F31" s="65"/>
      <c r="G31" s="65"/>
      <c r="H31" s="65"/>
      <c r="I31" s="65"/>
    </row>
    <row r="32" spans="1:9" ht="12.75">
      <c r="A32" s="65"/>
      <c r="B32" s="65"/>
      <c r="C32" s="66"/>
      <c r="D32" s="66"/>
      <c r="E32" s="65"/>
      <c r="F32" s="65"/>
      <c r="G32" s="65"/>
      <c r="H32" s="65"/>
      <c r="I32" s="65"/>
    </row>
    <row r="33" spans="1:9" ht="12.75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2.75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2.7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2.75">
      <c r="A36" s="65"/>
      <c r="B36" s="65"/>
      <c r="C36" s="65"/>
      <c r="D36" s="65"/>
      <c r="E36" s="65"/>
      <c r="F36" s="65"/>
      <c r="G36" s="65"/>
      <c r="H36" s="65"/>
      <c r="I36" s="65"/>
    </row>
    <row r="37" spans="1:9" ht="12.75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2.75">
      <c r="A38" s="65"/>
      <c r="B38" s="65"/>
      <c r="C38" s="65"/>
      <c r="D38" s="65"/>
      <c r="E38" s="65"/>
      <c r="F38" s="65"/>
      <c r="G38" s="65"/>
      <c r="H38" s="65"/>
      <c r="I38" s="65"/>
    </row>
    <row r="39" spans="1:9" ht="12.75">
      <c r="A39" s="65"/>
      <c r="B39" s="65"/>
      <c r="C39" s="65"/>
      <c r="D39" s="65"/>
      <c r="E39" s="65"/>
      <c r="F39" s="65"/>
      <c r="G39" s="65"/>
      <c r="H39" s="65"/>
      <c r="I39" s="65"/>
    </row>
    <row r="40" spans="1:9" ht="12.75">
      <c r="A40" s="65"/>
      <c r="B40" s="65"/>
      <c r="C40" s="65"/>
      <c r="D40" s="65"/>
      <c r="E40" s="65"/>
      <c r="F40" s="65"/>
      <c r="G40" s="65"/>
      <c r="H40" s="65"/>
      <c r="I40" s="65"/>
    </row>
    <row r="41" spans="1:9" ht="12.75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12.75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2.75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2.75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2.75">
      <c r="A45" s="65"/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5"/>
      <c r="B46" s="70"/>
      <c r="C46" s="71"/>
      <c r="D46" s="71"/>
      <c r="E46" s="65"/>
      <c r="F46" s="65"/>
      <c r="G46" s="65"/>
      <c r="H46" s="65"/>
      <c r="I46" s="65"/>
    </row>
    <row r="47" spans="1:9" ht="12.75">
      <c r="A47" s="65"/>
      <c r="B47" s="65"/>
      <c r="C47" s="73"/>
      <c r="D47" s="72"/>
      <c r="E47" s="65"/>
      <c r="F47" s="65"/>
      <c r="G47" s="65"/>
      <c r="H47" s="65"/>
      <c r="I47" s="65"/>
    </row>
    <row r="48" spans="1:9" ht="12.75">
      <c r="A48" s="65"/>
      <c r="B48" s="65"/>
      <c r="C48" s="73"/>
      <c r="D48" s="65"/>
      <c r="E48" s="65"/>
      <c r="F48" s="65"/>
      <c r="G48" s="65"/>
      <c r="H48" s="65"/>
      <c r="I48" s="65"/>
    </row>
    <row r="49" spans="1:9" ht="12.75">
      <c r="A49" s="65"/>
      <c r="B49" s="65"/>
      <c r="C49" s="66"/>
      <c r="D49" s="65"/>
      <c r="E49" s="65"/>
      <c r="F49" s="65"/>
      <c r="G49" s="65"/>
      <c r="H49" s="65"/>
      <c r="I49" s="65"/>
    </row>
    <row r="50" spans="1:9" ht="12.75">
      <c r="A50" s="65"/>
      <c r="B50" s="65"/>
      <c r="C50" s="65"/>
      <c r="D50" s="73"/>
      <c r="E50" s="65"/>
      <c r="F50" s="65"/>
      <c r="G50" s="65"/>
      <c r="H50" s="65"/>
      <c r="I50" s="65"/>
    </row>
    <row r="51" spans="1:9" ht="12.75">
      <c r="A51" s="65"/>
      <c r="B51" s="65"/>
      <c r="C51" s="73"/>
      <c r="D51" s="76"/>
      <c r="E51" s="65"/>
      <c r="F51" s="65"/>
      <c r="G51" s="65"/>
      <c r="H51" s="65"/>
      <c r="I51" s="65"/>
    </row>
    <row r="52" spans="1:9" ht="12.75">
      <c r="A52" s="65"/>
      <c r="B52" s="65"/>
      <c r="C52" s="65"/>
      <c r="D52" s="74"/>
      <c r="E52" s="65"/>
      <c r="F52" s="65"/>
      <c r="G52" s="65"/>
      <c r="H52" s="65"/>
      <c r="I52" s="65"/>
    </row>
    <row r="53" spans="1:9" ht="12.75">
      <c r="A53" s="65"/>
      <c r="B53" s="65"/>
      <c r="C53" s="65"/>
      <c r="D53" s="66"/>
      <c r="E53" s="65"/>
      <c r="F53" s="65"/>
      <c r="G53" s="65"/>
      <c r="H53" s="65"/>
      <c r="I53" s="65"/>
    </row>
    <row r="54" spans="1:9" ht="12.75">
      <c r="A54" s="65"/>
      <c r="B54" s="69"/>
      <c r="C54" s="65"/>
      <c r="D54" s="65"/>
      <c r="E54" s="65"/>
      <c r="F54" s="65"/>
      <c r="G54" s="65"/>
      <c r="H54" s="65"/>
      <c r="I54" s="65"/>
    </row>
    <row r="55" spans="1:9" ht="12.75">
      <c r="A55" s="65"/>
      <c r="B55" s="65"/>
      <c r="C55" s="65"/>
      <c r="D55" s="66"/>
      <c r="E55" s="65"/>
      <c r="F55" s="65"/>
      <c r="G55" s="65"/>
      <c r="H55" s="65"/>
      <c r="I55" s="65"/>
    </row>
    <row r="56" spans="1:9" ht="12.75">
      <c r="A56" s="65"/>
      <c r="B56" s="65"/>
      <c r="C56" s="65"/>
      <c r="D56" s="75"/>
      <c r="E56" s="65"/>
      <c r="F56" s="65"/>
      <c r="G56" s="65"/>
      <c r="H56" s="65"/>
      <c r="I56" s="65"/>
    </row>
    <row r="57" spans="1:9" ht="12.75">
      <c r="A57" s="65"/>
      <c r="B57" s="70"/>
      <c r="C57" s="71"/>
      <c r="D57" s="71"/>
      <c r="E57" s="65"/>
      <c r="F57" s="65"/>
      <c r="G57" s="65"/>
      <c r="H57" s="65"/>
      <c r="I57" s="65"/>
    </row>
    <row r="58" spans="1:9" ht="12.75">
      <c r="A58" s="65"/>
      <c r="B58" s="65"/>
      <c r="C58" s="65"/>
      <c r="D58" s="77"/>
      <c r="E58" s="65"/>
      <c r="F58" s="65"/>
      <c r="G58" s="65"/>
      <c r="H58" s="65"/>
      <c r="I58" s="65"/>
    </row>
    <row r="59" spans="1:9" ht="12.75">
      <c r="A59" s="65"/>
      <c r="B59" s="65"/>
      <c r="C59" s="65"/>
      <c r="D59" s="77"/>
      <c r="E59" s="65"/>
      <c r="F59" s="65"/>
      <c r="G59" s="65"/>
      <c r="H59" s="65"/>
      <c r="I59" s="65"/>
    </row>
    <row r="60" spans="1:9" ht="12.75">
      <c r="A60" s="65"/>
      <c r="B60" s="65"/>
      <c r="C60" s="65"/>
      <c r="D60" s="75"/>
      <c r="E60" s="65"/>
      <c r="F60" s="65"/>
      <c r="G60" s="65"/>
      <c r="H60" s="65"/>
      <c r="I60" s="65"/>
    </row>
    <row r="61" spans="1:9" ht="12.75">
      <c r="A61" s="65"/>
      <c r="B61" s="68"/>
      <c r="C61" s="65"/>
      <c r="D61" s="65"/>
      <c r="E61" s="65"/>
      <c r="F61" s="65"/>
      <c r="G61" s="65"/>
      <c r="H61" s="65"/>
      <c r="I61" s="65"/>
    </row>
    <row r="62" spans="1:9" ht="12.75">
      <c r="A62" s="65"/>
      <c r="B62" s="65"/>
      <c r="C62" s="73"/>
      <c r="D62" s="65"/>
      <c r="E62" s="65"/>
      <c r="F62" s="65"/>
      <c r="G62" s="65"/>
      <c r="H62" s="65"/>
      <c r="I62" s="65"/>
    </row>
    <row r="63" spans="1:9" ht="12.75">
      <c r="A63" s="65"/>
      <c r="B63" s="65"/>
      <c r="C63" s="65"/>
      <c r="D63" s="65"/>
      <c r="E63" s="65"/>
      <c r="F63" s="65"/>
      <c r="G63" s="65"/>
      <c r="H63" s="65"/>
      <c r="I63" s="65"/>
    </row>
    <row r="64" spans="1:9" ht="12.75">
      <c r="A64" s="65"/>
      <c r="B64" s="76"/>
      <c r="C64" s="65"/>
      <c r="D64" s="66"/>
      <c r="E64" s="65"/>
      <c r="F64" s="65"/>
      <c r="G64" s="65"/>
      <c r="H64" s="65"/>
      <c r="I64" s="65"/>
    </row>
    <row r="65" spans="1:9" ht="12.75">
      <c r="A65" s="65"/>
      <c r="B65" s="76"/>
      <c r="C65" s="65"/>
      <c r="D65" s="66"/>
      <c r="E65" s="65"/>
      <c r="F65" s="65"/>
      <c r="G65" s="65"/>
      <c r="H65" s="65"/>
      <c r="I65" s="65"/>
    </row>
    <row r="66" spans="1:9" ht="12.75">
      <c r="A66" s="65"/>
      <c r="B66" s="65"/>
      <c r="C66" s="65"/>
      <c r="D66" s="66"/>
      <c r="E66" s="65"/>
      <c r="F66" s="65"/>
      <c r="G66" s="65"/>
      <c r="H66" s="65"/>
      <c r="I66" s="65"/>
    </row>
    <row r="67" spans="1:9" ht="12.75">
      <c r="A67" s="65"/>
      <c r="B67" s="65"/>
      <c r="C67" s="65"/>
      <c r="D67" s="66"/>
      <c r="E67" s="65"/>
      <c r="F67" s="65"/>
      <c r="G67" s="65"/>
      <c r="H67" s="65"/>
      <c r="I67" s="65"/>
    </row>
    <row r="68" spans="1:9" ht="12.75">
      <c r="A68" s="65"/>
      <c r="B68" s="65"/>
      <c r="C68" s="65"/>
      <c r="D68" s="78"/>
      <c r="E68" s="65"/>
      <c r="F68" s="65"/>
      <c r="G68" s="65"/>
      <c r="H68" s="65"/>
      <c r="I68" s="65"/>
    </row>
    <row r="69" spans="1:9" ht="12.75">
      <c r="A69" s="65"/>
      <c r="B69" s="65"/>
      <c r="C69" s="65"/>
      <c r="D69" s="78"/>
      <c r="E69" s="65"/>
      <c r="F69" s="65"/>
      <c r="G69" s="65"/>
      <c r="H69" s="65"/>
      <c r="I69" s="65"/>
    </row>
    <row r="70" spans="1:9" ht="12.75">
      <c r="A70" s="65"/>
      <c r="B70" s="65"/>
      <c r="C70" s="65"/>
      <c r="D70" s="78"/>
      <c r="E70" s="65"/>
      <c r="F70" s="65"/>
      <c r="G70" s="65"/>
      <c r="H70" s="65"/>
      <c r="I70" s="65"/>
    </row>
    <row r="71" spans="1:9" ht="12.75">
      <c r="A71" s="65"/>
      <c r="B71" s="65"/>
      <c r="C71" s="65"/>
      <c r="D71" s="65"/>
      <c r="E71" s="65"/>
      <c r="F71" s="65"/>
      <c r="G71" s="65"/>
      <c r="H71" s="65"/>
      <c r="I71" s="65"/>
    </row>
    <row r="72" spans="1:9" ht="12.75">
      <c r="A72" s="65"/>
      <c r="B72" s="65"/>
      <c r="C72" s="65"/>
      <c r="D72" s="65"/>
      <c r="E72" s="65"/>
      <c r="F72" s="65"/>
      <c r="G72" s="65"/>
      <c r="H72" s="65"/>
      <c r="I72" s="65"/>
    </row>
    <row r="73" spans="1:9" ht="12.75">
      <c r="A73" s="65"/>
      <c r="B73" s="65"/>
      <c r="C73" s="65"/>
      <c r="D73" s="65"/>
      <c r="E73" s="65"/>
      <c r="F73" s="65"/>
      <c r="G73" s="65"/>
      <c r="H73" s="65"/>
      <c r="I73" s="65"/>
    </row>
    <row r="74" spans="1:9" ht="12.75">
      <c r="A74" s="65"/>
      <c r="B74" s="65"/>
      <c r="C74" s="65"/>
      <c r="D74" s="65"/>
      <c r="E74" s="65"/>
      <c r="F74" s="65"/>
      <c r="G74" s="65"/>
      <c r="H74" s="65"/>
      <c r="I74" s="65"/>
    </row>
    <row r="75" spans="1:9" ht="12.75">
      <c r="A75" s="65"/>
      <c r="B75" s="65"/>
      <c r="C75" s="65" t="s">
        <v>9</v>
      </c>
      <c r="D75" s="65"/>
      <c r="E75" s="65"/>
      <c r="F75" s="65"/>
      <c r="G75" s="65"/>
      <c r="H75" s="65"/>
      <c r="I75" s="65"/>
    </row>
    <row r="76" spans="1:9" ht="12.75">
      <c r="A76" s="65"/>
      <c r="B76" s="65"/>
      <c r="C76" s="65"/>
      <c r="D76" s="65"/>
      <c r="E76" s="65"/>
      <c r="F76" s="65"/>
      <c r="G76" s="65"/>
      <c r="H76" s="65"/>
      <c r="I76" s="65"/>
    </row>
    <row r="77" spans="1:9" ht="12.75">
      <c r="A77" s="65"/>
      <c r="B77" s="65"/>
      <c r="C77" s="65"/>
      <c r="D77" s="65"/>
      <c r="E77" s="65"/>
      <c r="F77" s="65"/>
      <c r="G77" s="65"/>
      <c r="H77" s="65"/>
      <c r="I77" s="65"/>
    </row>
    <row r="78" spans="1:9" ht="12.75">
      <c r="A78" s="65"/>
      <c r="B78" s="65"/>
      <c r="C78" s="65"/>
      <c r="D78" s="65"/>
      <c r="E78" s="65"/>
      <c r="F78" s="65"/>
      <c r="G78" s="65"/>
      <c r="H78" s="65"/>
      <c r="I78" s="65"/>
    </row>
    <row r="79" spans="1:9" ht="12.75">
      <c r="A79" s="65"/>
      <c r="B79" s="65"/>
      <c r="C79" s="65"/>
      <c r="D79" s="65"/>
      <c r="E79" s="65"/>
      <c r="F79" s="65"/>
      <c r="G79" s="65"/>
      <c r="H79" s="65"/>
      <c r="I79" s="65"/>
    </row>
    <row r="80" spans="1:9" ht="12.75">
      <c r="A80" s="65"/>
      <c r="B80" s="65"/>
      <c r="C80" s="65"/>
      <c r="D80" s="65"/>
      <c r="E80" s="65"/>
      <c r="F80" s="65"/>
      <c r="G80" s="65"/>
      <c r="H80" s="65"/>
      <c r="I80" s="65"/>
    </row>
    <row r="81" spans="1:9" ht="12.75">
      <c r="A81" s="65"/>
      <c r="B81" s="65"/>
      <c r="C81" s="65"/>
      <c r="D81" s="65"/>
      <c r="E81" s="65"/>
      <c r="F81" s="65"/>
      <c r="G81" s="65"/>
      <c r="H81" s="65"/>
      <c r="I81" s="65"/>
    </row>
    <row r="82" spans="1:9" ht="12.75">
      <c r="A82" s="65"/>
      <c r="B82" s="65"/>
      <c r="C82" s="65"/>
      <c r="D82" s="65"/>
      <c r="E82" s="65"/>
      <c r="F82" s="65"/>
      <c r="G82" s="65"/>
      <c r="H82" s="65"/>
      <c r="I82" s="65"/>
    </row>
    <row r="83" spans="1:9" ht="12.75">
      <c r="A83" s="65"/>
      <c r="B83" s="65"/>
      <c r="C83" s="65"/>
      <c r="D83" s="65"/>
      <c r="E83" s="65"/>
      <c r="F83" s="65"/>
      <c r="G83" s="65"/>
      <c r="H83" s="65"/>
      <c r="I83" s="65"/>
    </row>
    <row r="84" spans="1:9" ht="12.75">
      <c r="A84" s="65"/>
      <c r="B84" s="65"/>
      <c r="C84" s="65"/>
      <c r="D84" s="65"/>
      <c r="E84" s="65"/>
      <c r="F84" s="65"/>
      <c r="G84" s="65"/>
      <c r="H84" s="65"/>
      <c r="I84" s="65"/>
    </row>
    <row r="85" spans="1:9" ht="12.75">
      <c r="A85" s="65"/>
      <c r="B85" s="65"/>
      <c r="C85" s="65"/>
      <c r="D85" s="65"/>
      <c r="E85" s="65"/>
      <c r="F85" s="65"/>
      <c r="G85" s="65"/>
      <c r="H85" s="65"/>
      <c r="I85" s="65"/>
    </row>
    <row r="86" spans="1:9" ht="12.75">
      <c r="A86" s="65"/>
      <c r="B86" s="65"/>
      <c r="C86" s="65"/>
      <c r="D86" s="65"/>
      <c r="E86" s="65"/>
      <c r="F86" s="65"/>
      <c r="G86" s="65"/>
      <c r="H86" s="65"/>
      <c r="I86" s="65"/>
    </row>
    <row r="87" spans="1:9" ht="12.75">
      <c r="A87" s="65"/>
      <c r="B87" s="65"/>
      <c r="C87" s="65"/>
      <c r="D87" s="65"/>
      <c r="E87" s="65"/>
      <c r="F87" s="65"/>
      <c r="G87" s="65"/>
      <c r="H87" s="65"/>
      <c r="I87" s="65"/>
    </row>
    <row r="88" spans="1:9" ht="12.75">
      <c r="A88" s="65"/>
      <c r="B88" s="65"/>
      <c r="C88" s="65"/>
      <c r="D88" s="65"/>
      <c r="E88" s="65"/>
      <c r="F88" s="65"/>
      <c r="G88" s="65"/>
      <c r="H88" s="65"/>
      <c r="I88" s="65"/>
    </row>
    <row r="89" spans="1:9" ht="12.75">
      <c r="A89" s="65"/>
      <c r="B89" s="65"/>
      <c r="C89" s="65"/>
      <c r="D89" s="65"/>
      <c r="E89" s="65"/>
      <c r="F89" s="65"/>
      <c r="G89" s="65"/>
      <c r="H89" s="65"/>
      <c r="I89" s="65"/>
    </row>
    <row r="90" spans="1:9" ht="12.75">
      <c r="A90" s="65"/>
      <c r="B90" s="65"/>
      <c r="C90" s="65"/>
      <c r="D90" s="65"/>
      <c r="E90" s="65"/>
      <c r="F90" s="65"/>
      <c r="G90" s="65"/>
      <c r="H90" s="65"/>
      <c r="I90" s="65"/>
    </row>
    <row r="91" spans="1:9" ht="12.75">
      <c r="A91" s="65"/>
      <c r="B91" s="65"/>
      <c r="C91" s="65"/>
      <c r="D91" s="65"/>
      <c r="E91" s="65"/>
      <c r="F91" s="65"/>
      <c r="G91" s="65"/>
      <c r="H91" s="65"/>
      <c r="I91" s="65"/>
    </row>
    <row r="92" spans="1:9" ht="12.75">
      <c r="A92" s="65"/>
      <c r="B92" s="65"/>
      <c r="C92" s="65"/>
      <c r="D92" s="65"/>
      <c r="E92" s="65"/>
      <c r="F92" s="65"/>
      <c r="G92" s="65"/>
      <c r="H92" s="65"/>
      <c r="I92" s="65"/>
    </row>
    <row r="93" spans="1:9" ht="12.75">
      <c r="A93" s="65"/>
      <c r="B93" s="65"/>
      <c r="C93" s="66"/>
      <c r="D93" s="66"/>
      <c r="E93" s="65"/>
      <c r="F93" s="65"/>
      <c r="G93" s="65"/>
      <c r="H93" s="65"/>
      <c r="I93" s="65"/>
    </row>
    <row r="94" spans="1:9" ht="13.5" thickBot="1">
      <c r="A94" s="65"/>
      <c r="B94" s="65"/>
      <c r="C94" s="66"/>
      <c r="D94" s="66"/>
      <c r="E94" s="65"/>
      <c r="F94" s="65"/>
      <c r="G94" s="65"/>
      <c r="H94" s="65"/>
      <c r="I94" s="65"/>
    </row>
    <row r="95" spans="1:9" ht="12.75">
      <c r="A95" s="65"/>
      <c r="B95" s="87" t="s">
        <v>32</v>
      </c>
      <c r="C95" s="88"/>
      <c r="D95" s="88"/>
      <c r="E95" s="89"/>
      <c r="F95" s="89"/>
      <c r="G95" s="89"/>
      <c r="H95" s="89"/>
      <c r="I95" s="90"/>
    </row>
    <row r="96" spans="1:9" ht="13.5" thickBot="1">
      <c r="A96" s="65"/>
      <c r="B96" s="64"/>
      <c r="C96" s="95"/>
      <c r="D96" s="94"/>
      <c r="E96" s="94"/>
      <c r="F96" s="94"/>
      <c r="G96" s="94"/>
      <c r="H96" s="94"/>
      <c r="I96" s="93"/>
    </row>
    <row r="97" spans="1:9" ht="12.75">
      <c r="A97" s="65"/>
      <c r="B97" s="96" t="s">
        <v>17</v>
      </c>
      <c r="C97" s="101" t="s">
        <v>18</v>
      </c>
      <c r="D97" s="104" t="s">
        <v>19</v>
      </c>
      <c r="E97" s="97" t="s">
        <v>20</v>
      </c>
      <c r="F97" s="104" t="s">
        <v>21</v>
      </c>
      <c r="G97" s="97" t="s">
        <v>22</v>
      </c>
      <c r="H97" s="104" t="s">
        <v>23</v>
      </c>
      <c r="I97" s="98"/>
    </row>
    <row r="98" spans="1:9" ht="12.75">
      <c r="A98" s="65"/>
      <c r="B98" s="63" t="s">
        <v>33</v>
      </c>
      <c r="C98" s="102">
        <f aca="true" t="shared" si="0" ref="C98:H99">C18</f>
        <v>140</v>
      </c>
      <c r="D98" s="105">
        <f t="shared" si="0"/>
        <v>170</v>
      </c>
      <c r="E98" s="67">
        <f t="shared" si="0"/>
        <v>100</v>
      </c>
      <c r="F98" s="105">
        <f t="shared" si="0"/>
        <v>0</v>
      </c>
      <c r="G98" s="67">
        <f t="shared" si="0"/>
        <v>0</v>
      </c>
      <c r="H98" s="105">
        <f t="shared" si="0"/>
        <v>0</v>
      </c>
      <c r="I98" s="91"/>
    </row>
    <row r="99" spans="1:9" ht="12.75">
      <c r="A99" s="65"/>
      <c r="B99" s="99" t="s">
        <v>34</v>
      </c>
      <c r="C99" s="103">
        <f t="shared" si="0"/>
        <v>100</v>
      </c>
      <c r="D99" s="106">
        <f t="shared" si="0"/>
        <v>120</v>
      </c>
      <c r="E99" s="100">
        <f t="shared" si="0"/>
        <v>80</v>
      </c>
      <c r="F99" s="106">
        <f t="shared" si="0"/>
        <v>0</v>
      </c>
      <c r="G99" s="100">
        <f t="shared" si="0"/>
        <v>0</v>
      </c>
      <c r="H99" s="106">
        <f t="shared" si="0"/>
        <v>0</v>
      </c>
      <c r="I99" s="98"/>
    </row>
    <row r="100" spans="1:9" ht="12.75">
      <c r="A100" s="65"/>
      <c r="B100" s="107" t="s">
        <v>35</v>
      </c>
      <c r="C100" s="103">
        <f aca="true" t="shared" si="1" ref="C100:H100">IF(C98=0,0,+C98/C99^2)</f>
        <v>0.014</v>
      </c>
      <c r="D100" s="106">
        <f t="shared" si="1"/>
        <v>0.011805555555555555</v>
      </c>
      <c r="E100" s="100">
        <f t="shared" si="1"/>
        <v>0.015625</v>
      </c>
      <c r="F100" s="106">
        <f t="shared" si="1"/>
        <v>0</v>
      </c>
      <c r="G100" s="100">
        <f t="shared" si="1"/>
        <v>0</v>
      </c>
      <c r="H100" s="106">
        <f t="shared" si="1"/>
        <v>0</v>
      </c>
      <c r="I100" s="98"/>
    </row>
    <row r="101" spans="1:9" ht="13.5" thickBot="1">
      <c r="A101" s="65"/>
      <c r="B101" s="92" t="s">
        <v>36</v>
      </c>
      <c r="C101" s="108">
        <f>SUM(C18:H18)</f>
        <v>410</v>
      </c>
      <c r="D101" s="94" t="s">
        <v>28</v>
      </c>
      <c r="E101" s="94"/>
      <c r="F101" s="94"/>
      <c r="G101" s="94"/>
      <c r="H101" s="94"/>
      <c r="I101" s="93"/>
    </row>
    <row r="102" spans="1:9" ht="12.75">
      <c r="A102" s="65"/>
      <c r="B102" s="65"/>
      <c r="C102" s="65"/>
      <c r="D102" s="65"/>
      <c r="E102" s="65"/>
      <c r="F102" s="65"/>
      <c r="G102" s="65"/>
      <c r="H102" s="65"/>
      <c r="I102" s="65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109">
        <f>SUM(C100:H100)</f>
        <v>0.041430555555555554</v>
      </c>
    </row>
    <row r="510" spans="244:246" ht="12.75">
      <c r="IJ510" t="s">
        <v>9</v>
      </c>
      <c r="IK510" t="s">
        <v>37</v>
      </c>
      <c r="IL510" t="s">
        <v>37</v>
      </c>
    </row>
    <row r="511" ht="12.75">
      <c r="IK511" t="s">
        <v>38</v>
      </c>
    </row>
    <row r="512" spans="245:247" ht="12.75">
      <c r="IK512" t="s">
        <v>39</v>
      </c>
      <c r="IM512">
        <v>71</v>
      </c>
    </row>
    <row r="513" ht="12.75">
      <c r="IK513" t="s">
        <v>40</v>
      </c>
    </row>
    <row r="514" spans="244:246" ht="12.75">
      <c r="IJ514" t="s">
        <v>9</v>
      </c>
      <c r="IK514" t="s">
        <v>37</v>
      </c>
      <c r="IL514" t="s">
        <v>37</v>
      </c>
    </row>
    <row r="516" ht="12.75">
      <c r="IJ516" t="s">
        <v>41</v>
      </c>
    </row>
    <row r="518" ht="12.75">
      <c r="IJ518" t="s">
        <v>42</v>
      </c>
    </row>
  </sheetData>
  <sheetProtection sheet="1" objects="1" scenarios="1"/>
  <printOptions/>
  <pageMargins left="0.75" right="0.75" top="1" bottom="1" header="0.511811023" footer="0.511811023"/>
  <pageSetup orientation="portrait" paperSize="9" scale="90" r:id="rId2"/>
  <headerFooter alignWithMargins="0">
    <oddHeader>&amp;C&amp;A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7" sqref="D17"/>
    </sheetView>
  </sheetViews>
  <sheetFormatPr defaultColWidth="11.421875" defaultRowHeight="12.75"/>
  <sheetData/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F13"/>
  <sheetViews>
    <sheetView showGridLines="0" workbookViewId="0" topLeftCell="A1">
      <selection activeCell="D18" sqref="D18"/>
    </sheetView>
  </sheetViews>
  <sheetFormatPr defaultColWidth="11.421875" defaultRowHeight="12.75"/>
  <cols>
    <col min="3" max="3" width="10.28125" style="0" customWidth="1"/>
    <col min="4" max="4" width="13.7109375" style="0" customWidth="1"/>
    <col min="5" max="5" width="12.8515625" style="0" customWidth="1"/>
  </cols>
  <sheetData>
    <row r="5" spans="3:6" ht="12.75">
      <c r="C5" s="12" t="s">
        <v>43</v>
      </c>
      <c r="D5" s="12"/>
      <c r="E5" s="12"/>
      <c r="F5" s="12"/>
    </row>
    <row r="6" spans="3:6" ht="18">
      <c r="C6" s="12" t="s">
        <v>44</v>
      </c>
      <c r="D6" s="12"/>
      <c r="E6" s="12"/>
      <c r="F6" s="12"/>
    </row>
    <row r="7" spans="3:6" ht="13.5" thickBot="1">
      <c r="C7" s="16"/>
      <c r="D7" s="16"/>
      <c r="E7" s="16"/>
      <c r="F7" s="16"/>
    </row>
    <row r="8" spans="3:6" ht="18">
      <c r="C8" s="1" t="s">
        <v>45</v>
      </c>
      <c r="D8" s="2" t="s">
        <v>46</v>
      </c>
      <c r="E8" s="11" t="s">
        <v>47</v>
      </c>
      <c r="F8" s="16"/>
    </row>
    <row r="9" spans="3:6" ht="13.5" thickBot="1">
      <c r="C9" s="3"/>
      <c r="D9" s="4" t="s">
        <v>14</v>
      </c>
      <c r="E9" s="5" t="s">
        <v>16</v>
      </c>
      <c r="F9" s="16"/>
    </row>
    <row r="10" spans="3:6" ht="21">
      <c r="C10" s="6" t="s">
        <v>48</v>
      </c>
      <c r="D10" s="7">
        <v>210000</v>
      </c>
      <c r="E10" s="8" t="s">
        <v>49</v>
      </c>
      <c r="F10" s="16"/>
    </row>
    <row r="11" spans="3:6" ht="21">
      <c r="C11" s="6" t="s">
        <v>50</v>
      </c>
      <c r="D11" s="7">
        <v>210000</v>
      </c>
      <c r="E11" s="8" t="s">
        <v>49</v>
      </c>
      <c r="F11" s="16"/>
    </row>
    <row r="12" spans="3:6" ht="21">
      <c r="C12" s="6" t="s">
        <v>51</v>
      </c>
      <c r="D12" s="7" t="s">
        <v>52</v>
      </c>
      <c r="E12" s="8" t="s">
        <v>53</v>
      </c>
      <c r="F12" s="16"/>
    </row>
    <row r="13" spans="3:6" ht="21.75" thickBot="1">
      <c r="C13" s="3" t="s">
        <v>54</v>
      </c>
      <c r="D13" s="9">
        <v>70000</v>
      </c>
      <c r="E13" s="10" t="s">
        <v>55</v>
      </c>
      <c r="F13" s="16"/>
    </row>
  </sheetData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2001-11-21T23:55:42Z</dcterms:created>
  <dcterms:modified xsi:type="dcterms:W3CDTF">2002-01-02T23:44:16Z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